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23040" windowHeight="9780" activeTab="2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L49" i="9"/>
  <c r="J127" i="9"/>
  <c r="L76" i="9"/>
  <c r="L147" i="9"/>
  <c r="J33" i="9"/>
  <c r="L239" i="9"/>
  <c r="M239" i="9" s="1"/>
  <c r="L228" i="9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93" i="9" l="1"/>
  <c r="M18" i="9"/>
  <c r="M48" i="9"/>
  <c r="N48" i="9" s="1"/>
  <c r="M117" i="9"/>
  <c r="N117" i="9" s="1"/>
  <c r="M98" i="9"/>
  <c r="N98" i="9" s="1"/>
  <c r="M201" i="9"/>
  <c r="M188" i="9"/>
  <c r="M157" i="9"/>
  <c r="M208" i="9"/>
  <c r="M60" i="9"/>
  <c r="M33" i="9"/>
  <c r="M228" i="9"/>
  <c r="M232" i="9"/>
  <c r="M155" i="9"/>
  <c r="M133" i="9"/>
  <c r="N133" i="9" s="1"/>
  <c r="M38" i="9"/>
  <c r="N38" i="9" s="1"/>
  <c r="M166" i="9"/>
  <c r="M121" i="9"/>
  <c r="N121" i="9" s="1"/>
  <c r="M168" i="9"/>
  <c r="N168" i="9" s="1"/>
  <c r="M247" i="9"/>
  <c r="M255" i="9"/>
  <c r="N255" i="9" s="1"/>
  <c r="M132" i="9"/>
  <c r="N132" i="9" s="1"/>
  <c r="M234" i="9"/>
  <c r="M19" i="9"/>
  <c r="N19" i="9" s="1"/>
  <c r="M139" i="9"/>
  <c r="M73" i="9"/>
  <c r="M207" i="9"/>
  <c r="M17" i="9"/>
  <c r="N17" i="9" s="1"/>
  <c r="M72" i="9"/>
  <c r="N72" i="9" s="1"/>
  <c r="M78" i="9"/>
  <c r="M125" i="9"/>
  <c r="M153" i="9"/>
  <c r="M236" i="9"/>
  <c r="N236" i="9" s="1"/>
  <c r="M87" i="9"/>
  <c r="M189" i="9"/>
  <c r="M176" i="9"/>
  <c r="M65" i="9"/>
  <c r="M113" i="9"/>
  <c r="N113" i="9" s="1"/>
  <c r="M34" i="9"/>
  <c r="N34" i="9" s="1"/>
  <c r="M71" i="9"/>
  <c r="N71" i="9" s="1"/>
  <c r="M110" i="9"/>
  <c r="N110" i="9" s="1"/>
  <c r="M70" i="9"/>
  <c r="M118" i="9"/>
  <c r="N118" i="9" s="1"/>
  <c r="M25" i="9"/>
  <c r="M149" i="9"/>
  <c r="M39" i="9"/>
  <c r="N39" i="9" s="1"/>
  <c r="M69" i="9"/>
  <c r="M81" i="9"/>
  <c r="M43" i="9"/>
  <c r="M29" i="9"/>
  <c r="M262" i="9"/>
  <c r="N262" i="9" s="1"/>
  <c r="M115" i="9"/>
  <c r="N115" i="9" s="1"/>
  <c r="M238" i="9"/>
  <c r="N238" i="9" s="1"/>
  <c r="M249" i="9"/>
  <c r="M161" i="9"/>
  <c r="N161" i="9" s="1"/>
  <c r="M15" i="9"/>
  <c r="N15" i="9" s="1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N261" i="9" s="1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N192" i="9" s="1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N252" i="9" s="1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N172" i="9" s="1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247" i="9"/>
  <c r="N163" i="9"/>
  <c r="N194" i="9"/>
  <c r="N160" i="9"/>
  <c r="N249" i="9"/>
  <c r="N20" i="9"/>
  <c r="N188" i="9"/>
  <c r="N228" i="9"/>
  <c r="N102" i="9"/>
  <c r="N165" i="9"/>
  <c r="N220" i="9"/>
  <c r="N107" i="9"/>
  <c r="N155" i="9"/>
  <c r="N166" i="9"/>
  <c r="N84" i="9"/>
  <c r="N258" i="9"/>
  <c r="N205" i="9"/>
  <c r="N73" i="9"/>
  <c r="N125" i="9"/>
  <c r="N221" i="9"/>
  <c r="N179" i="9"/>
  <c r="N49" i="9"/>
  <c r="N178" i="9"/>
  <c r="N230" i="9"/>
  <c r="N207" i="9"/>
  <c r="N93" i="9"/>
  <c r="N78" i="9"/>
  <c r="N149" i="9"/>
  <c r="N64" i="9"/>
  <c r="U21" i="6"/>
  <c r="K8" i="9" s="1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65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<sst xmlns="http://schemas.openxmlformats.org/spreadsheetml/2006/main" count="80" uniqueCount="57">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</sst>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6" sqref="C15:C1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10000</v>
      </c>
      <c r="C11" s="110">
        <v>100</v>
      </c>
      <c r="D11" s="101">
        <f>IFERROR((C11-B11)/B11,0)</f>
        <v>-0.99</v>
      </c>
      <c r="E11" s="102" t="str">
        <f>IF(D11&gt;-0.3,"nie podlega dofinansowaniu","co najmniej")</f>
        <v>co najmniej</v>
      </c>
      <c r="F11" s="103">
        <f>IF(D11&lt;=-0.5,IF(D11&lt;=-0.8,0.8,0.5),IF(D11&gt;-0.3,"",0.3))</f>
        <v>0.8</v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>
        <v>3</v>
      </c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>
        <v>1</v>
      </c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2" t="s">
        <v>9</v>
      </c>
      <c r="B7" s="143"/>
      <c r="C7" s="143"/>
      <c r="D7" s="99">
        <f>IF(obroty!F11="","NIE DOTYCZY",obroty!F11)</f>
        <v>0.8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4" t="s">
        <v>18</v>
      </c>
      <c r="B8" s="145"/>
      <c r="C8" s="146"/>
      <c r="D8" s="100">
        <f>IFERROR(IF($D$7=80%,$D$7+10%,$D$7+20%),0)</f>
        <v>0.9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1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56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msaldacz</cp:lastModifiedBy>
  <cp:lastPrinted>2020-04-30T14:40:02Z</cp:lastPrinted>
  <dcterms:created xsi:type="dcterms:W3CDTF">2020-03-26T11:37:01Z</dcterms:created>
  <dcterms:modified xsi:type="dcterms:W3CDTF">2020-06-26T09:08:55Z</dcterms:modified>
</cp:coreProperties>
</file>